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DA9346FA-8BF9-4D5C-BA87-BCB6D8A14B77}" xr6:coauthVersionLast="45" xr6:coauthVersionMax="45" xr10:uidLastSave="{00000000-0000-0000-0000-000000000000}"/>
  <bookViews>
    <workbookView xWindow="13515" yWindow="555" windowWidth="14550" windowHeight="15495" xr2:uid="{67E7C9D3-35D1-4692-9B56-EDC948526595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C5" i="1"/>
  <c r="C11" i="1"/>
  <c r="C12" i="1"/>
  <c r="C13" i="1"/>
  <c r="C19" i="1"/>
  <c r="C20" i="1"/>
  <c r="C21" i="1"/>
  <c r="C27" i="1"/>
  <c r="C28" i="1"/>
  <c r="C29" i="1"/>
  <c r="C35" i="1"/>
  <c r="C36" i="1"/>
  <c r="C37" i="1"/>
  <c r="C43" i="1"/>
  <c r="C4" i="1"/>
  <c r="I7" i="1"/>
  <c r="I6" i="1"/>
  <c r="C6" i="1" s="1"/>
  <c r="I5" i="1"/>
  <c r="I17" i="1" s="1"/>
  <c r="I18" i="1" l="1"/>
  <c r="C42" i="1"/>
  <c r="C34" i="1"/>
  <c r="C26" i="1"/>
  <c r="C18" i="1"/>
  <c r="C10" i="1"/>
  <c r="C41" i="1"/>
  <c r="C33" i="1"/>
  <c r="C25" i="1"/>
  <c r="C17" i="1"/>
  <c r="C9" i="1"/>
  <c r="I14" i="1"/>
  <c r="C40" i="1"/>
  <c r="C32" i="1"/>
  <c r="C24" i="1"/>
  <c r="C16" i="1"/>
  <c r="C8" i="1"/>
  <c r="I15" i="1"/>
  <c r="C39" i="1"/>
  <c r="C31" i="1"/>
  <c r="C23" i="1"/>
  <c r="C15" i="1"/>
  <c r="C7" i="1"/>
  <c r="I9" i="1" s="1"/>
  <c r="I11" i="1" s="1"/>
  <c r="C38" i="1"/>
  <c r="C30" i="1"/>
  <c r="C22" i="1"/>
  <c r="C14" i="1"/>
</calcChain>
</file>

<file path=xl/sharedStrings.xml><?xml version="1.0" encoding="utf-8"?>
<sst xmlns="http://schemas.openxmlformats.org/spreadsheetml/2006/main" count="25" uniqueCount="24">
  <si>
    <t>Inferring the population skewness value from the sample</t>
  </si>
  <si>
    <t>ID</t>
  </si>
  <si>
    <t>x</t>
  </si>
  <si>
    <t>Calculations</t>
  </si>
  <si>
    <t>n =</t>
  </si>
  <si>
    <t>Sample sd =</t>
  </si>
  <si>
    <t>Sample mean x =</t>
  </si>
  <si>
    <r>
      <rPr>
        <sz val="12"/>
        <color theme="1"/>
        <rFont val="Symbol"/>
        <family val="1"/>
        <charset val="2"/>
      </rPr>
      <t>å</t>
    </r>
    <r>
      <rPr>
        <sz val="12"/>
        <color theme="1"/>
        <rFont val="Calibri"/>
        <family val="2"/>
      </rPr>
      <t>(X - Xbar)^3 =</t>
    </r>
  </si>
  <si>
    <t>Fisher's skewness =</t>
  </si>
  <si>
    <t>Z =</t>
  </si>
  <si>
    <t>=COUNT(B4:B43)</t>
  </si>
  <si>
    <t>=AVERAGE(B4:B43)</t>
  </si>
  <si>
    <t>=STDEV.S(B4:B43)</t>
  </si>
  <si>
    <r>
      <rPr>
        <sz val="12"/>
        <color theme="1"/>
        <rFont val="Symbol"/>
        <family val="1"/>
        <charset val="2"/>
      </rPr>
      <t>å</t>
    </r>
    <r>
      <rPr>
        <sz val="12"/>
        <color theme="1"/>
        <rFont val="Calibri"/>
        <family val="2"/>
        <scheme val="minor"/>
      </rPr>
      <t>(X - Xbar)^3</t>
    </r>
  </si>
  <si>
    <t>=SKEW(B4:B43)</t>
  </si>
  <si>
    <t>=(I5/((I5-1)*(I5-2)))*I9/I7^3</t>
  </si>
  <si>
    <t>=(B4-$I$6)^3</t>
  </si>
  <si>
    <t>=SQRT(6*I5*(I5-1)/((I5-2)*(I5+1)*(I5+3)))</t>
  </si>
  <si>
    <t>=I12/I14</t>
  </si>
  <si>
    <t>Large sample Zapprox =</t>
  </si>
  <si>
    <t>Large n SEE approx =</t>
  </si>
  <si>
    <t>=SQRT(6/I5)</t>
  </si>
  <si>
    <t>=I12/I17</t>
  </si>
  <si>
    <t>Skewness standard error, SEE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</si>
</sst>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2"/>
    </font>
    <font>
      <sz val="12"/>
      <color theme="1"/>
      <name val="Calibri"/>
      <family val="1"/>
      <charset val="2"/>
    </font>
    <font>
      <sz val="12"/>
      <color theme="1"/>
      <name val="Calibri"/>
      <family val="1"/>
      <charset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0" fillId="0" borderId="1" xfId="0" applyBorder="1"/>
    <xf numFmtId="0" fontId="0" fillId="0" borderId="0" xfId="0" quotePrefix="1"/>
    <xf numFmtId="0" fontId="5" fillId="2" borderId="1" xfId="0" applyFont="1" applyFill="1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CF8B3-84B3-449B-AE8C-6459A1205898}">
  <dimension ref="A1:J43"/>
  <sheetViews>
    <sheetView tabSelected="1" workbookViewId="0">
      <selection activeCell="O31" sqref="O31"/>
    </sheetView>
  </sheetViews>
  <sheetFormatPr defaultRowHeight="15.75"/>
  <cols>
    <col min="2" max="2" width="14.375" customWidth="1"/>
    <col min="3" max="3" width="16.125" style="1" customWidth="1"/>
    <col min="4" max="4" width="17.25" customWidth="1"/>
    <col min="5" max="6" width="4.75" customWidth="1"/>
    <col min="7" max="7" width="4.375" customWidth="1"/>
    <col min="8" max="8" width="27.125" customWidth="1"/>
    <col min="9" max="9" width="10.75" customWidth="1"/>
    <col min="10" max="10" width="34.5" customWidth="1"/>
  </cols>
  <sheetData>
    <row r="1" spans="1:10">
      <c r="A1" s="9" t="s">
        <v>0</v>
      </c>
    </row>
    <row r="3" spans="1:10">
      <c r="A3" s="1" t="s">
        <v>1</v>
      </c>
      <c r="B3" s="2" t="s">
        <v>2</v>
      </c>
      <c r="C3" s="8" t="s">
        <v>13</v>
      </c>
      <c r="H3" s="5" t="s">
        <v>3</v>
      </c>
    </row>
    <row r="4" spans="1:10">
      <c r="A4" s="1">
        <v>1</v>
      </c>
      <c r="B4" s="3">
        <v>73</v>
      </c>
      <c r="C4" s="3">
        <f>(B4-$I$6)^3</f>
        <v>-11.390625</v>
      </c>
      <c r="D4" s="7" t="s">
        <v>16</v>
      </c>
    </row>
    <row r="5" spans="1:10">
      <c r="A5" s="1">
        <v>2</v>
      </c>
      <c r="B5" s="3">
        <v>78</v>
      </c>
      <c r="C5" s="3">
        <f t="shared" ref="C5:C43" si="0">(B5-$I$6)^3</f>
        <v>20.796875</v>
      </c>
      <c r="H5" s="10" t="s">
        <v>4</v>
      </c>
      <c r="I5" s="6">
        <f>COUNT(B4:B43)</f>
        <v>40</v>
      </c>
      <c r="J5" s="7" t="s">
        <v>10</v>
      </c>
    </row>
    <row r="6" spans="1:10">
      <c r="A6" s="1">
        <v>3</v>
      </c>
      <c r="B6" s="3">
        <v>75</v>
      </c>
      <c r="C6" s="3">
        <f t="shared" si="0"/>
        <v>-1.5625E-2</v>
      </c>
      <c r="H6" s="10" t="s">
        <v>6</v>
      </c>
      <c r="I6" s="6">
        <f>AVERAGE(B4:B43)</f>
        <v>75.25</v>
      </c>
      <c r="J6" s="7" t="s">
        <v>11</v>
      </c>
    </row>
    <row r="7" spans="1:10">
      <c r="A7" s="1">
        <v>4</v>
      </c>
      <c r="B7" s="3">
        <v>75</v>
      </c>
      <c r="C7" s="3">
        <f t="shared" si="0"/>
        <v>-1.5625E-2</v>
      </c>
      <c r="H7" s="10" t="s">
        <v>5</v>
      </c>
      <c r="I7" s="6">
        <f>_xlfn.STDEV.S(B4:B43)</f>
        <v>1.8081014266989475</v>
      </c>
      <c r="J7" s="7" t="s">
        <v>12</v>
      </c>
    </row>
    <row r="8" spans="1:10">
      <c r="A8" s="1">
        <v>5</v>
      </c>
      <c r="B8" s="3">
        <v>73</v>
      </c>
      <c r="C8" s="3">
        <f t="shared" si="0"/>
        <v>-11.390625</v>
      </c>
    </row>
    <row r="9" spans="1:10">
      <c r="A9" s="1">
        <v>6</v>
      </c>
      <c r="B9" s="3">
        <v>78</v>
      </c>
      <c r="C9" s="3">
        <f t="shared" si="0"/>
        <v>20.796875</v>
      </c>
      <c r="H9" s="11" t="s">
        <v>7</v>
      </c>
      <c r="I9" s="6">
        <f>SUM(C4:C43)</f>
        <v>93.75</v>
      </c>
    </row>
    <row r="10" spans="1:10">
      <c r="A10" s="1">
        <v>7</v>
      </c>
      <c r="B10" s="3">
        <v>75</v>
      </c>
      <c r="C10" s="3">
        <f t="shared" si="0"/>
        <v>-1.5625E-2</v>
      </c>
      <c r="H10" s="4"/>
    </row>
    <row r="11" spans="1:10">
      <c r="A11" s="1">
        <v>8</v>
      </c>
      <c r="B11" s="3">
        <v>75</v>
      </c>
      <c r="C11" s="3">
        <f t="shared" si="0"/>
        <v>-1.5625E-2</v>
      </c>
      <c r="H11" s="10" t="s">
        <v>8</v>
      </c>
      <c r="I11" s="6">
        <f>(I5/((I5-1)*(I5-2)))*I9/I7^3</f>
        <v>0.42806990615709922</v>
      </c>
      <c r="J11" s="7" t="s">
        <v>15</v>
      </c>
    </row>
    <row r="12" spans="1:10">
      <c r="A12" s="1">
        <v>9</v>
      </c>
      <c r="B12" s="3">
        <v>73</v>
      </c>
      <c r="C12" s="3">
        <f t="shared" si="0"/>
        <v>-11.390625</v>
      </c>
      <c r="H12" s="10" t="s">
        <v>8</v>
      </c>
      <c r="I12" s="6">
        <f>SKEW(B4:B43)</f>
        <v>0.4280699061570995</v>
      </c>
      <c r="J12" s="7" t="s">
        <v>14</v>
      </c>
    </row>
    <row r="13" spans="1:10">
      <c r="A13" s="1">
        <v>10</v>
      </c>
      <c r="B13" s="3">
        <v>78</v>
      </c>
      <c r="C13" s="3">
        <f t="shared" si="0"/>
        <v>20.796875</v>
      </c>
      <c r="H13" s="4"/>
    </row>
    <row r="14" spans="1:10">
      <c r="A14" s="1">
        <v>11</v>
      </c>
      <c r="B14" s="3">
        <v>75</v>
      </c>
      <c r="C14" s="3">
        <f t="shared" si="0"/>
        <v>-1.5625E-2</v>
      </c>
      <c r="H14" s="10" t="s">
        <v>23</v>
      </c>
      <c r="I14" s="6">
        <f>SQRT(6*I5*(I5-1)/((I5-2)*(I5+1)*(I5+3)))</f>
        <v>0.37378336538586837</v>
      </c>
      <c r="J14" s="7" t="s">
        <v>17</v>
      </c>
    </row>
    <row r="15" spans="1:10">
      <c r="A15" s="1">
        <v>12</v>
      </c>
      <c r="B15" s="3">
        <v>75</v>
      </c>
      <c r="C15" s="3">
        <f t="shared" si="0"/>
        <v>-1.5625E-2</v>
      </c>
      <c r="H15" s="10" t="s">
        <v>9</v>
      </c>
      <c r="I15" s="6">
        <f>I12/I14</f>
        <v>1.1452353041853252</v>
      </c>
      <c r="J15" s="7" t="s">
        <v>18</v>
      </c>
    </row>
    <row r="16" spans="1:10">
      <c r="A16" s="1">
        <v>13</v>
      </c>
      <c r="B16" s="3">
        <v>73</v>
      </c>
      <c r="C16" s="3">
        <f t="shared" si="0"/>
        <v>-11.390625</v>
      </c>
      <c r="J16" s="7"/>
    </row>
    <row r="17" spans="1:10">
      <c r="A17" s="1">
        <v>14</v>
      </c>
      <c r="B17" s="3">
        <v>78</v>
      </c>
      <c r="C17" s="3">
        <f t="shared" si="0"/>
        <v>20.796875</v>
      </c>
      <c r="H17" s="10" t="s">
        <v>20</v>
      </c>
      <c r="I17" s="6">
        <f>SQRT(6/I5)</f>
        <v>0.3872983346207417</v>
      </c>
      <c r="J17" s="7" t="s">
        <v>21</v>
      </c>
    </row>
    <row r="18" spans="1:10">
      <c r="A18" s="1">
        <v>15</v>
      </c>
      <c r="B18" s="3">
        <v>75</v>
      </c>
      <c r="C18" s="3">
        <f t="shared" si="0"/>
        <v>-1.5625E-2</v>
      </c>
      <c r="H18" s="10" t="s">
        <v>19</v>
      </c>
      <c r="I18" s="6">
        <f>I12/I17</f>
        <v>1.1052717450393454</v>
      </c>
      <c r="J18" s="7" t="s">
        <v>22</v>
      </c>
    </row>
    <row r="19" spans="1:10">
      <c r="A19" s="1">
        <v>16</v>
      </c>
      <c r="B19" s="3">
        <v>75</v>
      </c>
      <c r="C19" s="3">
        <f t="shared" si="0"/>
        <v>-1.5625E-2</v>
      </c>
    </row>
    <row r="20" spans="1:10">
      <c r="A20" s="1">
        <v>17</v>
      </c>
      <c r="B20" s="3">
        <v>73</v>
      </c>
      <c r="C20" s="3">
        <f t="shared" si="0"/>
        <v>-11.390625</v>
      </c>
    </row>
    <row r="21" spans="1:10">
      <c r="A21" s="1">
        <v>18</v>
      </c>
      <c r="B21" s="3">
        <v>78</v>
      </c>
      <c r="C21" s="3">
        <f t="shared" si="0"/>
        <v>20.796875</v>
      </c>
    </row>
    <row r="22" spans="1:10">
      <c r="A22" s="1">
        <v>19</v>
      </c>
      <c r="B22" s="3">
        <v>75</v>
      </c>
      <c r="C22" s="3">
        <f t="shared" si="0"/>
        <v>-1.5625E-2</v>
      </c>
    </row>
    <row r="23" spans="1:10">
      <c r="A23" s="1">
        <v>20</v>
      </c>
      <c r="B23" s="3">
        <v>75</v>
      </c>
      <c r="C23" s="3">
        <f t="shared" si="0"/>
        <v>-1.5625E-2</v>
      </c>
    </row>
    <row r="24" spans="1:10">
      <c r="A24" s="1">
        <v>21</v>
      </c>
      <c r="B24" s="3">
        <v>73</v>
      </c>
      <c r="C24" s="3">
        <f t="shared" si="0"/>
        <v>-11.390625</v>
      </c>
    </row>
    <row r="25" spans="1:10">
      <c r="A25" s="1">
        <v>22</v>
      </c>
      <c r="B25" s="3">
        <v>78</v>
      </c>
      <c r="C25" s="3">
        <f t="shared" si="0"/>
        <v>20.796875</v>
      </c>
    </row>
    <row r="26" spans="1:10">
      <c r="A26" s="1">
        <v>23</v>
      </c>
      <c r="B26" s="3">
        <v>75</v>
      </c>
      <c r="C26" s="3">
        <f t="shared" si="0"/>
        <v>-1.5625E-2</v>
      </c>
    </row>
    <row r="27" spans="1:10">
      <c r="A27" s="1">
        <v>24</v>
      </c>
      <c r="B27" s="3">
        <v>75</v>
      </c>
      <c r="C27" s="3">
        <f t="shared" si="0"/>
        <v>-1.5625E-2</v>
      </c>
    </row>
    <row r="28" spans="1:10">
      <c r="A28" s="1">
        <v>25</v>
      </c>
      <c r="B28" s="3">
        <v>73</v>
      </c>
      <c r="C28" s="3">
        <f t="shared" si="0"/>
        <v>-11.390625</v>
      </c>
    </row>
    <row r="29" spans="1:10">
      <c r="A29" s="1">
        <v>26</v>
      </c>
      <c r="B29" s="3">
        <v>78</v>
      </c>
      <c r="C29" s="3">
        <f t="shared" si="0"/>
        <v>20.796875</v>
      </c>
    </row>
    <row r="30" spans="1:10">
      <c r="A30" s="1">
        <v>27</v>
      </c>
      <c r="B30" s="3">
        <v>75</v>
      </c>
      <c r="C30" s="3">
        <f t="shared" si="0"/>
        <v>-1.5625E-2</v>
      </c>
    </row>
    <row r="31" spans="1:10">
      <c r="A31" s="1">
        <v>28</v>
      </c>
      <c r="B31" s="3">
        <v>75</v>
      </c>
      <c r="C31" s="3">
        <f t="shared" si="0"/>
        <v>-1.5625E-2</v>
      </c>
    </row>
    <row r="32" spans="1:10">
      <c r="A32" s="1">
        <v>29</v>
      </c>
      <c r="B32" s="3">
        <v>73</v>
      </c>
      <c r="C32" s="3">
        <f t="shared" si="0"/>
        <v>-11.390625</v>
      </c>
    </row>
    <row r="33" spans="1:3">
      <c r="A33" s="1">
        <v>30</v>
      </c>
      <c r="B33" s="3">
        <v>78</v>
      </c>
      <c r="C33" s="3">
        <f t="shared" si="0"/>
        <v>20.796875</v>
      </c>
    </row>
    <row r="34" spans="1:3">
      <c r="A34" s="1">
        <v>31</v>
      </c>
      <c r="B34" s="3">
        <v>75</v>
      </c>
      <c r="C34" s="3">
        <f t="shared" si="0"/>
        <v>-1.5625E-2</v>
      </c>
    </row>
    <row r="35" spans="1:3">
      <c r="A35" s="1">
        <v>32</v>
      </c>
      <c r="B35" s="3">
        <v>75</v>
      </c>
      <c r="C35" s="3">
        <f t="shared" si="0"/>
        <v>-1.5625E-2</v>
      </c>
    </row>
    <row r="36" spans="1:3">
      <c r="A36" s="1">
        <v>33</v>
      </c>
      <c r="B36" s="3">
        <v>73</v>
      </c>
      <c r="C36" s="3">
        <f t="shared" si="0"/>
        <v>-11.390625</v>
      </c>
    </row>
    <row r="37" spans="1:3">
      <c r="A37" s="1">
        <v>34</v>
      </c>
      <c r="B37" s="3">
        <v>78</v>
      </c>
      <c r="C37" s="3">
        <f t="shared" si="0"/>
        <v>20.796875</v>
      </c>
    </row>
    <row r="38" spans="1:3">
      <c r="A38" s="1">
        <v>35</v>
      </c>
      <c r="B38" s="3">
        <v>75</v>
      </c>
      <c r="C38" s="3">
        <f t="shared" si="0"/>
        <v>-1.5625E-2</v>
      </c>
    </row>
    <row r="39" spans="1:3">
      <c r="A39" s="1">
        <v>36</v>
      </c>
      <c r="B39" s="3">
        <v>75</v>
      </c>
      <c r="C39" s="3">
        <f t="shared" si="0"/>
        <v>-1.5625E-2</v>
      </c>
    </row>
    <row r="40" spans="1:3">
      <c r="A40" s="1">
        <v>37</v>
      </c>
      <c r="B40" s="3">
        <v>73</v>
      </c>
      <c r="C40" s="3">
        <f t="shared" si="0"/>
        <v>-11.390625</v>
      </c>
    </row>
    <row r="41" spans="1:3">
      <c r="A41" s="1">
        <v>38</v>
      </c>
      <c r="B41" s="3">
        <v>78</v>
      </c>
      <c r="C41" s="3">
        <f t="shared" si="0"/>
        <v>20.796875</v>
      </c>
    </row>
    <row r="42" spans="1:3">
      <c r="A42" s="1">
        <v>39</v>
      </c>
      <c r="B42" s="3">
        <v>75</v>
      </c>
      <c r="C42" s="3">
        <f t="shared" si="0"/>
        <v>-1.5625E-2</v>
      </c>
    </row>
    <row r="43" spans="1:3">
      <c r="A43" s="1">
        <v>40</v>
      </c>
      <c r="B43" s="3">
        <v>75</v>
      </c>
      <c r="C43" s="3">
        <f t="shared" si="0"/>
        <v>-1.5625E-2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F0AB-C0A2-4AFD-A975-47D751B36E11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57CB3-F639-440B-913A-B3FD9F002517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0C51B-33AF-4414-9F10-57470D5D819F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2CD1-BE1E-4A77-BCAF-4EA39587EC59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5860-7484-4B6A-8D15-4051D291ECE7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CD25-4BEA-44C0-BD12-778951B366AB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6986-110D-46E2-A610-CCA2B367E9B9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DD35-3E98-483D-BACC-9628BC122317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023E-BA08-4EDA-B0BF-7F8C818DAF9E}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Davis</dc:creator>
  <cp:lastModifiedBy>Branko Pecar</cp:lastModifiedBy>
  <dcterms:created xsi:type="dcterms:W3CDTF">2019-05-22T09:17:57Z</dcterms:created>
  <dcterms:modified xsi:type="dcterms:W3CDTF">2020-09-12T08:22:13Z</dcterms:modified>
</cp:coreProperties>
</file>